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2024（含农房和烟叶补充险）" sheetId="1" r:id="rId1"/>
  </sheets>
  <definedNames>
    <definedName name="_xlnm._FilterDatabase" localSheetId="0" hidden="1">'2024（含农房和烟叶补充险）'!$A$4:$Q$30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<sst xmlns="http://schemas.openxmlformats.org/spreadsheetml/2006/main" count="143" uniqueCount="85">
  <si>
    <t>南雄市2024年政策性农业保险明细情况表</t>
  </si>
  <si>
    <t>险种名称</t>
  </si>
  <si>
    <t>2024年投保数量</t>
  </si>
  <si>
    <t>保费合计</t>
  </si>
  <si>
    <t>保险费率</t>
  </si>
  <si>
    <t>单位保费（元）</t>
  </si>
  <si>
    <t>其中中央配套</t>
  </si>
  <si>
    <t>中央补贴比例</t>
  </si>
  <si>
    <t>省级配套</t>
  </si>
  <si>
    <t>省级补贴比例</t>
  </si>
  <si>
    <t>韶关市级配套</t>
  </si>
  <si>
    <t>市级补贴比例</t>
  </si>
  <si>
    <t>南雄配套</t>
  </si>
  <si>
    <t>县级补贴比例</t>
  </si>
  <si>
    <t>农户配套</t>
  </si>
  <si>
    <t>农户承担比例</t>
  </si>
  <si>
    <t>其他补贴保费</t>
  </si>
  <si>
    <t>总计</t>
  </si>
  <si>
    <t>政策性水稻完全成本保险合计</t>
  </si>
  <si>
    <t>政策性水稻完全成本保险-人保</t>
  </si>
  <si>
    <t>78752.48亩</t>
  </si>
  <si>
    <t>保费标准</t>
  </si>
  <si>
    <t>40元/亩</t>
  </si>
  <si>
    <t>14元/亩</t>
  </si>
  <si>
    <t>12元/亩</t>
  </si>
  <si>
    <t>3元/亩</t>
  </si>
  <si>
    <t>8元/亩</t>
  </si>
  <si>
    <t>保费总额</t>
  </si>
  <si>
    <t>政策性水稻完全成本保险-太平洋</t>
  </si>
  <si>
    <t>342077.82亩</t>
  </si>
  <si>
    <t>政策性水稻制种保险-太平洋</t>
  </si>
  <si>
    <t>3415亩</t>
  </si>
  <si>
    <t>300元/亩</t>
  </si>
  <si>
    <t>105元/亩</t>
  </si>
  <si>
    <t>90元/亩</t>
  </si>
  <si>
    <t>22.5元/亩</t>
  </si>
  <si>
    <t>60元/亩</t>
  </si>
  <si>
    <t>政策性生猪保险（育肥猪）合计</t>
  </si>
  <si>
    <t>政策性生猪保险（育肥猪）-人保</t>
  </si>
  <si>
    <t>50020头</t>
  </si>
  <si>
    <t>57元/头</t>
  </si>
  <si>
    <t>22.8元/头</t>
  </si>
  <si>
    <t>14.25元/头</t>
  </si>
  <si>
    <t>2.85元/头</t>
  </si>
  <si>
    <t>政策性生猪保险（育肥猪）-太平洋</t>
  </si>
  <si>
    <t>128875头</t>
  </si>
  <si>
    <t>政策性生猪保险（仔猪）合计</t>
  </si>
  <si>
    <t>政策性生猪保险（仔猪）-人保</t>
  </si>
  <si>
    <t>178998头</t>
  </si>
  <si>
    <t>28元/头</t>
  </si>
  <si>
    <t>11.2元/头</t>
  </si>
  <si>
    <t>7元/头</t>
  </si>
  <si>
    <t>1.4元/头</t>
  </si>
  <si>
    <t>政策性生猪保险（仔猪）-太平洋</t>
  </si>
  <si>
    <t>33455头</t>
  </si>
  <si>
    <t>政策性能繁母猪保险-人保</t>
  </si>
  <si>
    <t>11952头</t>
  </si>
  <si>
    <t>175元/头</t>
  </si>
  <si>
    <t>70元/头</t>
  </si>
  <si>
    <t>43.75元/头</t>
  </si>
  <si>
    <t>8.75元/头</t>
  </si>
  <si>
    <t>政策性烟草保险-人保</t>
  </si>
  <si>
    <t>77000亩</t>
  </si>
  <si>
    <t>50元/亩</t>
  </si>
  <si>
    <t>17.5/亩</t>
  </si>
  <si>
    <t>5元/亩</t>
  </si>
  <si>
    <t>烟草种植保额补充保险-人保</t>
  </si>
  <si>
    <t>20元/亩</t>
  </si>
  <si>
    <t>岭南水果保险-人保</t>
  </si>
  <si>
    <t>1912.24亩</t>
  </si>
  <si>
    <t>240元/亩</t>
  </si>
  <si>
    <t>96元/亩</t>
  </si>
  <si>
    <t>24元/亩</t>
  </si>
  <si>
    <t>政策性蔬菜种植保险-人保</t>
  </si>
  <si>
    <t>219亩</t>
  </si>
  <si>
    <t>160元/亩</t>
  </si>
  <si>
    <t>64元/亩</t>
  </si>
  <si>
    <t>16元/亩</t>
  </si>
  <si>
    <t>政策性农房保险-人保</t>
  </si>
  <si>
    <t>82363间</t>
  </si>
  <si>
    <t>8.3元/间</t>
  </si>
  <si>
    <t>4元/间</t>
  </si>
  <si>
    <t>1.3元/间</t>
  </si>
  <si>
    <t>1元/间</t>
  </si>
  <si>
    <t>2元/间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</si>
</sst>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24"/>
      <name val="方正小标宋简体"/>
      <charset val="134"/>
    </font>
    <font>
      <sz val="12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10" fontId="6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9" fontId="7" fillId="0" borderId="3" xfId="49" applyNumberFormat="1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8" fillId="0" borderId="3" xfId="49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0" fontId="7" fillId="0" borderId="3" xfId="49" applyNumberFormat="1" applyFont="1" applyFill="1" applyBorder="1" applyAlignment="1">
      <alignment horizontal="center" vertical="center" wrapText="1"/>
    </xf>
    <xf numFmtId="0" fontId="3" fillId="0" borderId="6" xfId="49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Q32"/>
  <sheetViews>
    <sheetView tabSelected="1" zoomScale="85" zoomScaleNormal="85" topLeftCell="B1" workbookViewId="0">
      <selection activeCell="Q9" sqref="Q9"/>
    </sheetView>
  </sheetViews>
  <sheetFormatPr defaultColWidth="9" defaultRowHeight="13.5"/>
  <cols>
    <col min="1" max="1" width="20.6333333333333" style="3" customWidth="1"/>
    <col min="2" max="2" width="15.875" style="4" customWidth="1"/>
    <col min="3" max="3" width="11" style="4" customWidth="1"/>
    <col min="4" max="6" width="12.8083333333333" style="4" customWidth="1"/>
    <col min="7" max="8" width="15.025" style="4" customWidth="1"/>
    <col min="9" max="10" width="14.1083333333333" style="4" customWidth="1"/>
    <col min="11" max="14" width="12.8833333333333" style="1" customWidth="1"/>
    <col min="15" max="15" width="15.425" style="4" customWidth="1"/>
    <col min="16" max="16" width="10.725" style="4" customWidth="1"/>
    <col min="17" max="17" width="12.7833333333333" style="4" customWidth="1"/>
    <col min="18" max="19" width="9" style="4"/>
    <col min="20" max="20" width="12.6333333333333" style="4"/>
    <col min="21" max="16384" width="9" style="4"/>
  </cols>
  <sheetData>
    <row r="1" ht="32.25" spans="1:17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21"/>
    </row>
    <row r="2" ht="28.5" spans="1:17">
      <c r="A2" s="7" t="s">
        <v>1</v>
      </c>
      <c r="B2" s="7" t="s">
        <v>2</v>
      </c>
      <c r="C2" s="7" t="s">
        <v>3</v>
      </c>
      <c r="D2" s="7"/>
      <c r="E2" s="8" t="s">
        <v>4</v>
      </c>
      <c r="F2" s="8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  <c r="Q2" s="7" t="s">
        <v>16</v>
      </c>
    </row>
    <row r="3" s="1" customFormat="1" ht="21" customHeight="1" spans="1:17">
      <c r="A3" s="9" t="s">
        <v>17</v>
      </c>
      <c r="B3" s="9"/>
      <c r="C3" s="9">
        <f>G3+I3+K3+M3+O3+Q3</f>
        <v>42662601.5</v>
      </c>
      <c r="D3" s="9"/>
      <c r="E3" s="10"/>
      <c r="F3" s="10"/>
      <c r="G3" s="9">
        <f>G4+G10+G11+G16+G22+G24+G26+G28+G32+G30</f>
        <v>13545118.8</v>
      </c>
      <c r="H3" s="9"/>
      <c r="I3" s="9">
        <f>I4+I10+I11+I16+I22+I24+I26+I28+I32+I30</f>
        <v>11791181.39</v>
      </c>
      <c r="J3" s="9"/>
      <c r="K3" s="9">
        <f>K4+K10+K11+K16+K22+K24+K26+K28+K32+K30</f>
        <v>2792663.01</v>
      </c>
      <c r="L3" s="9"/>
      <c r="M3" s="9">
        <f>M4+M10+M11+M16+M22+M24+M26+M28+M32+M30</f>
        <v>4307954.11</v>
      </c>
      <c r="N3" s="9"/>
      <c r="O3" s="9">
        <f>O4+O10+O11+O16+O22+O24+O26+O28+O32+O30</f>
        <v>8493184.19</v>
      </c>
      <c r="P3" s="9"/>
      <c r="Q3" s="9">
        <f>Q4+Q10+Q11+Q16+Q22+Q24+Q26+Q28+Q32+Q30</f>
        <v>1732500</v>
      </c>
    </row>
    <row r="4" s="1" customFormat="1" ht="32" customHeight="1" spans="1:17">
      <c r="A4" s="9" t="s">
        <v>18</v>
      </c>
      <c r="B4" s="9">
        <f>78752.48+342077.82</f>
        <v>420830.3</v>
      </c>
      <c r="C4" s="9"/>
      <c r="D4" s="9">
        <f>D6+D8</f>
        <v>16833212</v>
      </c>
      <c r="E4" s="11">
        <v>0.032</v>
      </c>
      <c r="F4" s="12">
        <v>40</v>
      </c>
      <c r="G4" s="9">
        <f>G6+G8</f>
        <v>5891624.2</v>
      </c>
      <c r="H4" s="13">
        <v>0.35</v>
      </c>
      <c r="I4" s="9">
        <f>I6+I8</f>
        <v>5049963.6</v>
      </c>
      <c r="J4" s="13">
        <v>0.3</v>
      </c>
      <c r="K4" s="9">
        <f>K6+K8</f>
        <v>1262490.9</v>
      </c>
      <c r="L4" s="20">
        <v>0.075</v>
      </c>
      <c r="M4" s="9">
        <f>M6+M8</f>
        <v>1262490.9</v>
      </c>
      <c r="N4" s="20">
        <v>0.075</v>
      </c>
      <c r="O4" s="9">
        <f>O6+O8</f>
        <v>3366642.4</v>
      </c>
      <c r="P4" s="20">
        <v>0.2</v>
      </c>
      <c r="Q4" s="9">
        <f>Q6+Q8</f>
        <v>0</v>
      </c>
    </row>
    <row r="5" s="1" customFormat="1" ht="21" customHeight="1" spans="1:17">
      <c r="A5" s="14" t="s">
        <v>19</v>
      </c>
      <c r="B5" s="14" t="s">
        <v>20</v>
      </c>
      <c r="C5" s="14" t="s">
        <v>21</v>
      </c>
      <c r="D5" s="14" t="s">
        <v>22</v>
      </c>
      <c r="E5" s="14"/>
      <c r="F5" s="14"/>
      <c r="G5" s="14" t="s">
        <v>23</v>
      </c>
      <c r="H5" s="14"/>
      <c r="I5" s="14" t="s">
        <v>24</v>
      </c>
      <c r="J5" s="14"/>
      <c r="K5" s="14" t="s">
        <v>25</v>
      </c>
      <c r="L5" s="14"/>
      <c r="M5" s="14" t="s">
        <v>25</v>
      </c>
      <c r="N5" s="14"/>
      <c r="O5" s="14" t="s">
        <v>26</v>
      </c>
      <c r="P5" s="14"/>
      <c r="Q5" s="14">
        <v>0</v>
      </c>
    </row>
    <row r="6" s="1" customFormat="1" ht="42" customHeight="1" spans="1:17">
      <c r="A6" s="14"/>
      <c r="B6" s="14"/>
      <c r="C6" s="14" t="s">
        <v>27</v>
      </c>
      <c r="D6" s="14">
        <v>3150099.2</v>
      </c>
      <c r="E6" s="11"/>
      <c r="F6" s="12"/>
      <c r="G6" s="14">
        <v>1102534.72</v>
      </c>
      <c r="H6" s="14"/>
      <c r="I6" s="14">
        <v>945029.76</v>
      </c>
      <c r="J6" s="14"/>
      <c r="K6" s="14">
        <v>236257.44</v>
      </c>
      <c r="L6" s="14"/>
      <c r="M6" s="14">
        <v>236257.44</v>
      </c>
      <c r="N6" s="14"/>
      <c r="O6" s="14">
        <v>630019.84</v>
      </c>
      <c r="P6" s="14"/>
      <c r="Q6" s="14">
        <v>0</v>
      </c>
    </row>
    <row r="7" s="1" customFormat="1" ht="21" customHeight="1" spans="1:17">
      <c r="A7" s="14" t="s">
        <v>28</v>
      </c>
      <c r="B7" s="14" t="s">
        <v>29</v>
      </c>
      <c r="C7" s="14" t="s">
        <v>21</v>
      </c>
      <c r="D7" s="14" t="s">
        <v>22</v>
      </c>
      <c r="E7" s="14"/>
      <c r="F7" s="14"/>
      <c r="G7" s="14" t="s">
        <v>23</v>
      </c>
      <c r="H7" s="14"/>
      <c r="I7" s="14" t="s">
        <v>24</v>
      </c>
      <c r="J7" s="14"/>
      <c r="K7" s="14" t="s">
        <v>25</v>
      </c>
      <c r="L7" s="14"/>
      <c r="M7" s="14" t="s">
        <v>25</v>
      </c>
      <c r="N7" s="14"/>
      <c r="O7" s="14" t="s">
        <v>26</v>
      </c>
      <c r="P7" s="14"/>
      <c r="Q7" s="14">
        <v>0</v>
      </c>
    </row>
    <row r="8" s="1" customFormat="1" ht="34" customHeight="1" spans="1:17">
      <c r="A8" s="14"/>
      <c r="B8" s="14"/>
      <c r="C8" s="14" t="s">
        <v>27</v>
      </c>
      <c r="D8" s="14">
        <v>13683112.8</v>
      </c>
      <c r="E8" s="11"/>
      <c r="F8" s="12"/>
      <c r="G8" s="14">
        <v>4789089.48</v>
      </c>
      <c r="H8" s="14"/>
      <c r="I8" s="14">
        <v>4104933.84</v>
      </c>
      <c r="J8" s="14"/>
      <c r="K8" s="14">
        <v>1026233.46</v>
      </c>
      <c r="L8" s="14"/>
      <c r="M8" s="14">
        <v>1026233.46</v>
      </c>
      <c r="N8" s="14"/>
      <c r="O8" s="14">
        <v>2736622.56</v>
      </c>
      <c r="P8" s="14"/>
      <c r="Q8" s="14">
        <v>0</v>
      </c>
    </row>
    <row r="9" s="1" customFormat="1" ht="21" customHeight="1" spans="1:17">
      <c r="A9" s="14" t="s">
        <v>30</v>
      </c>
      <c r="B9" s="14" t="s">
        <v>31</v>
      </c>
      <c r="C9" s="14" t="s">
        <v>21</v>
      </c>
      <c r="D9" s="14" t="s">
        <v>32</v>
      </c>
      <c r="E9" s="15"/>
      <c r="F9" s="15"/>
      <c r="G9" s="14" t="s">
        <v>33</v>
      </c>
      <c r="I9" s="14" t="s">
        <v>34</v>
      </c>
      <c r="K9" s="14" t="s">
        <v>35</v>
      </c>
      <c r="M9" s="14" t="s">
        <v>35</v>
      </c>
      <c r="O9" s="14" t="s">
        <v>36</v>
      </c>
      <c r="Q9" s="14">
        <v>0</v>
      </c>
    </row>
    <row r="10" s="1" customFormat="1" ht="21" customHeight="1" spans="1:17">
      <c r="A10" s="14"/>
      <c r="B10" s="14"/>
      <c r="C10" s="14" t="s">
        <v>27</v>
      </c>
      <c r="D10" s="9">
        <v>1024500</v>
      </c>
      <c r="E10" s="11">
        <v>0.15</v>
      </c>
      <c r="F10" s="12">
        <v>300</v>
      </c>
      <c r="G10" s="9">
        <v>358575</v>
      </c>
      <c r="H10" s="13">
        <v>0.35</v>
      </c>
      <c r="I10" s="9">
        <v>307350</v>
      </c>
      <c r="J10" s="13">
        <v>0.3</v>
      </c>
      <c r="K10" s="9">
        <v>76837.5</v>
      </c>
      <c r="L10" s="20">
        <v>0.075</v>
      </c>
      <c r="M10" s="9">
        <v>76837.5</v>
      </c>
      <c r="N10" s="20">
        <v>0.075</v>
      </c>
      <c r="O10" s="9">
        <v>204900</v>
      </c>
      <c r="P10" s="20">
        <v>0.2</v>
      </c>
      <c r="Q10" s="9">
        <v>0</v>
      </c>
    </row>
    <row r="11" s="2" customFormat="1" ht="30" customHeight="1" spans="1:17">
      <c r="A11" s="9" t="s">
        <v>37</v>
      </c>
      <c r="B11" s="9">
        <f>50020+128875</f>
        <v>178895</v>
      </c>
      <c r="C11" s="9"/>
      <c r="D11" s="9">
        <f>D13+D15</f>
        <v>10197015</v>
      </c>
      <c r="E11" s="11">
        <v>0.038</v>
      </c>
      <c r="F11" s="12">
        <v>57</v>
      </c>
      <c r="G11" s="9">
        <f>G13+G15</f>
        <v>4078806</v>
      </c>
      <c r="H11" s="13">
        <v>0.4</v>
      </c>
      <c r="I11" s="9">
        <f>I13+I15</f>
        <v>2549253.75</v>
      </c>
      <c r="J11" s="13">
        <v>0.25</v>
      </c>
      <c r="K11" s="9">
        <f>K13+K15</f>
        <v>509850.75</v>
      </c>
      <c r="L11" s="13">
        <v>0.05</v>
      </c>
      <c r="M11" s="9">
        <f>M13+M15</f>
        <v>509850.75</v>
      </c>
      <c r="N11" s="13">
        <v>0.05</v>
      </c>
      <c r="O11" s="9">
        <f>O13+O15</f>
        <v>2549253.75</v>
      </c>
      <c r="P11" s="13">
        <v>0.25</v>
      </c>
      <c r="Q11" s="9">
        <f>Q13+Q15</f>
        <v>0</v>
      </c>
    </row>
    <row r="12" s="1" customFormat="1" ht="21" customHeight="1" spans="1:17">
      <c r="A12" s="14" t="s">
        <v>38</v>
      </c>
      <c r="B12" s="14" t="s">
        <v>39</v>
      </c>
      <c r="C12" s="14" t="s">
        <v>21</v>
      </c>
      <c r="D12" s="14" t="s">
        <v>40</v>
      </c>
      <c r="E12" s="14"/>
      <c r="F12" s="14"/>
      <c r="G12" s="14" t="s">
        <v>41</v>
      </c>
      <c r="H12" s="14"/>
      <c r="I12" s="14" t="s">
        <v>42</v>
      </c>
      <c r="J12" s="14"/>
      <c r="K12" s="14" t="s">
        <v>43</v>
      </c>
      <c r="L12" s="14"/>
      <c r="M12" s="14" t="s">
        <v>43</v>
      </c>
      <c r="N12" s="14"/>
      <c r="O12" s="14" t="s">
        <v>42</v>
      </c>
      <c r="P12" s="14"/>
      <c r="Q12" s="14">
        <v>0</v>
      </c>
    </row>
    <row r="13" s="1" customFormat="1" ht="21" customHeight="1" spans="1:17">
      <c r="A13" s="14"/>
      <c r="B13" s="14"/>
      <c r="C13" s="14" t="s">
        <v>27</v>
      </c>
      <c r="D13" s="14">
        <v>2851140</v>
      </c>
      <c r="E13" s="11"/>
      <c r="F13" s="12"/>
      <c r="G13" s="14">
        <v>1140456</v>
      </c>
      <c r="H13" s="14"/>
      <c r="I13" s="14">
        <v>712785</v>
      </c>
      <c r="J13" s="14"/>
      <c r="K13" s="14">
        <v>142557</v>
      </c>
      <c r="L13" s="14"/>
      <c r="M13" s="14">
        <v>142557</v>
      </c>
      <c r="N13" s="14"/>
      <c r="O13" s="14">
        <v>712785</v>
      </c>
      <c r="P13" s="14"/>
      <c r="Q13" s="14">
        <v>0</v>
      </c>
    </row>
    <row r="14" s="1" customFormat="1" ht="21" customHeight="1" spans="1:17">
      <c r="A14" s="14" t="s">
        <v>44</v>
      </c>
      <c r="B14" s="14" t="s">
        <v>45</v>
      </c>
      <c r="C14" s="14" t="s">
        <v>21</v>
      </c>
      <c r="D14" s="14" t="s">
        <v>40</v>
      </c>
      <c r="E14" s="14"/>
      <c r="F14" s="14"/>
      <c r="G14" s="14" t="s">
        <v>41</v>
      </c>
      <c r="H14" s="14"/>
      <c r="I14" s="14" t="s">
        <v>42</v>
      </c>
      <c r="J14" s="14"/>
      <c r="K14" s="14" t="s">
        <v>43</v>
      </c>
      <c r="L14" s="14"/>
      <c r="M14" s="14" t="s">
        <v>43</v>
      </c>
      <c r="N14" s="14"/>
      <c r="O14" s="14" t="s">
        <v>42</v>
      </c>
      <c r="P14" s="14"/>
      <c r="Q14" s="14">
        <v>0</v>
      </c>
    </row>
    <row r="15" s="1" customFormat="1" ht="21" customHeight="1" spans="1:17">
      <c r="A15" s="14"/>
      <c r="B15" s="14"/>
      <c r="C15" s="14" t="s">
        <v>27</v>
      </c>
      <c r="D15" s="14">
        <v>7345875</v>
      </c>
      <c r="E15" s="11"/>
      <c r="F15" s="12"/>
      <c r="G15" s="14">
        <v>2938350</v>
      </c>
      <c r="H15" s="14"/>
      <c r="I15" s="14">
        <v>1836468.75</v>
      </c>
      <c r="J15" s="14"/>
      <c r="K15" s="14">
        <v>367293.75</v>
      </c>
      <c r="L15" s="14"/>
      <c r="M15" s="14">
        <v>367293.75</v>
      </c>
      <c r="N15" s="14"/>
      <c r="O15" s="14">
        <v>1836468.75</v>
      </c>
      <c r="P15" s="14"/>
      <c r="Q15" s="14">
        <v>0</v>
      </c>
    </row>
    <row r="16" s="2" customFormat="1" ht="37" customHeight="1" spans="1:17">
      <c r="A16" s="9" t="s">
        <v>46</v>
      </c>
      <c r="B16" s="9">
        <f>178998+33455</f>
        <v>212453</v>
      </c>
      <c r="C16" s="9"/>
      <c r="D16" s="9">
        <f>D18+D20</f>
        <v>5948684</v>
      </c>
      <c r="E16" s="11">
        <v>0.056</v>
      </c>
      <c r="F16" s="12">
        <v>28</v>
      </c>
      <c r="G16" s="9">
        <f>G18+G20</f>
        <v>2379473.6</v>
      </c>
      <c r="H16" s="13">
        <v>0.4</v>
      </c>
      <c r="I16" s="9">
        <f>I18+I20</f>
        <v>1487171</v>
      </c>
      <c r="J16" s="13">
        <v>0.25</v>
      </c>
      <c r="K16" s="9">
        <f>K18+K20</f>
        <v>297434.2</v>
      </c>
      <c r="L16" s="13">
        <v>0.05</v>
      </c>
      <c r="M16" s="9">
        <f>M18+M20</f>
        <v>297434.2</v>
      </c>
      <c r="N16" s="13">
        <v>0.05</v>
      </c>
      <c r="O16" s="9">
        <f>O18+O20</f>
        <v>1487171</v>
      </c>
      <c r="P16" s="13">
        <v>0.25</v>
      </c>
      <c r="Q16" s="9">
        <f>Q18+Q20</f>
        <v>0</v>
      </c>
    </row>
    <row r="17" s="1" customFormat="1" ht="21" customHeight="1" spans="1:17">
      <c r="A17" s="14" t="s">
        <v>47</v>
      </c>
      <c r="B17" s="14" t="s">
        <v>48</v>
      </c>
      <c r="C17" s="14" t="s">
        <v>21</v>
      </c>
      <c r="D17" s="14" t="s">
        <v>49</v>
      </c>
      <c r="E17" s="14"/>
      <c r="F17" s="14"/>
      <c r="G17" s="14" t="s">
        <v>50</v>
      </c>
      <c r="H17" s="14"/>
      <c r="I17" s="14" t="s">
        <v>51</v>
      </c>
      <c r="J17" s="14"/>
      <c r="K17" s="14" t="s">
        <v>52</v>
      </c>
      <c r="L17" s="14"/>
      <c r="M17" s="14" t="s">
        <v>52</v>
      </c>
      <c r="N17" s="14"/>
      <c r="O17" s="14" t="s">
        <v>51</v>
      </c>
      <c r="P17" s="14"/>
      <c r="Q17" s="14">
        <v>0</v>
      </c>
    </row>
    <row r="18" s="1" customFormat="1" ht="21" customHeight="1" spans="1:17">
      <c r="A18" s="14"/>
      <c r="B18" s="14"/>
      <c r="C18" s="14" t="s">
        <v>27</v>
      </c>
      <c r="D18" s="14">
        <v>5011944</v>
      </c>
      <c r="E18" s="11"/>
      <c r="F18" s="12"/>
      <c r="G18" s="14">
        <v>2004777.6</v>
      </c>
      <c r="H18" s="14"/>
      <c r="I18" s="14">
        <v>1252986</v>
      </c>
      <c r="J18" s="14"/>
      <c r="K18" s="14">
        <v>250597.2</v>
      </c>
      <c r="L18" s="14"/>
      <c r="M18" s="14">
        <v>250597.2</v>
      </c>
      <c r="N18" s="14"/>
      <c r="O18" s="14">
        <v>1252986</v>
      </c>
      <c r="P18" s="14"/>
      <c r="Q18" s="14">
        <v>0</v>
      </c>
    </row>
    <row r="19" s="1" customFormat="1" ht="21" customHeight="1" spans="1:17">
      <c r="A19" s="14" t="s">
        <v>53</v>
      </c>
      <c r="B19" s="14" t="s">
        <v>54</v>
      </c>
      <c r="C19" s="14" t="s">
        <v>21</v>
      </c>
      <c r="D19" s="14" t="s">
        <v>49</v>
      </c>
      <c r="E19" s="14"/>
      <c r="F19" s="14"/>
      <c r="G19" s="14" t="s">
        <v>50</v>
      </c>
      <c r="H19" s="14"/>
      <c r="I19" s="14" t="s">
        <v>51</v>
      </c>
      <c r="J19" s="14"/>
      <c r="K19" s="14" t="s">
        <v>52</v>
      </c>
      <c r="L19" s="14"/>
      <c r="M19" s="14" t="s">
        <v>52</v>
      </c>
      <c r="N19" s="14"/>
      <c r="O19" s="14" t="s">
        <v>51</v>
      </c>
      <c r="P19" s="14"/>
      <c r="Q19" s="14">
        <v>0</v>
      </c>
    </row>
    <row r="20" s="1" customFormat="1" ht="21" customHeight="1" spans="1:17">
      <c r="A20" s="14"/>
      <c r="B20" s="14"/>
      <c r="C20" s="14" t="s">
        <v>27</v>
      </c>
      <c r="D20" s="14">
        <v>936740</v>
      </c>
      <c r="E20" s="11"/>
      <c r="F20" s="12"/>
      <c r="G20" s="14">
        <v>374696</v>
      </c>
      <c r="H20" s="14"/>
      <c r="I20" s="14">
        <v>234185</v>
      </c>
      <c r="J20" s="14"/>
      <c r="K20" s="14">
        <v>46837</v>
      </c>
      <c r="L20" s="14"/>
      <c r="M20" s="14">
        <v>46837</v>
      </c>
      <c r="N20" s="14"/>
      <c r="O20" s="14">
        <v>234185</v>
      </c>
      <c r="P20" s="14"/>
      <c r="Q20" s="14">
        <v>0</v>
      </c>
    </row>
    <row r="21" s="1" customFormat="1" ht="21" customHeight="1" spans="1:17">
      <c r="A21" s="14" t="s">
        <v>55</v>
      </c>
      <c r="B21" s="14" t="s">
        <v>56</v>
      </c>
      <c r="C21" s="14" t="s">
        <v>21</v>
      </c>
      <c r="D21" s="14" t="s">
        <v>57</v>
      </c>
      <c r="E21" s="15"/>
      <c r="F21" s="15"/>
      <c r="G21" s="14" t="s">
        <v>58</v>
      </c>
      <c r="I21" s="14" t="s">
        <v>59</v>
      </c>
      <c r="K21" s="14" t="s">
        <v>60</v>
      </c>
      <c r="M21" s="14" t="s">
        <v>60</v>
      </c>
      <c r="O21" s="14" t="s">
        <v>59</v>
      </c>
      <c r="Q21" s="14">
        <v>0</v>
      </c>
    </row>
    <row r="22" s="1" customFormat="1" ht="21" customHeight="1" spans="1:17">
      <c r="A22" s="14"/>
      <c r="B22" s="14"/>
      <c r="C22" s="14" t="s">
        <v>27</v>
      </c>
      <c r="D22" s="9">
        <v>2091600</v>
      </c>
      <c r="E22" s="11">
        <v>0.07</v>
      </c>
      <c r="F22" s="12">
        <v>175</v>
      </c>
      <c r="G22" s="9">
        <v>836640</v>
      </c>
      <c r="H22" s="13">
        <v>0.4</v>
      </c>
      <c r="I22" s="9">
        <v>522900</v>
      </c>
      <c r="J22" s="13">
        <v>0.25</v>
      </c>
      <c r="K22" s="9">
        <v>104580</v>
      </c>
      <c r="L22" s="13">
        <v>0.05</v>
      </c>
      <c r="M22" s="9">
        <v>104580</v>
      </c>
      <c r="N22" s="13">
        <v>0.05</v>
      </c>
      <c r="O22" s="9">
        <v>522900</v>
      </c>
      <c r="P22" s="13">
        <v>0.25</v>
      </c>
      <c r="Q22" s="9">
        <v>0</v>
      </c>
    </row>
    <row r="23" s="1" customFormat="1" ht="21" customHeight="1" spans="1:17">
      <c r="A23" s="14" t="s">
        <v>61</v>
      </c>
      <c r="B23" s="14" t="s">
        <v>62</v>
      </c>
      <c r="C23" s="14" t="s">
        <v>21</v>
      </c>
      <c r="D23" s="14" t="s">
        <v>63</v>
      </c>
      <c r="E23" s="15"/>
      <c r="F23" s="15"/>
      <c r="G23" s="14">
        <v>0</v>
      </c>
      <c r="H23" s="16"/>
      <c r="I23" s="14" t="s">
        <v>64</v>
      </c>
      <c r="K23" s="14" t="s">
        <v>65</v>
      </c>
      <c r="M23" s="14" t="s">
        <v>65</v>
      </c>
      <c r="O23" s="14">
        <v>0</v>
      </c>
      <c r="Q23" s="14" t="s">
        <v>35</v>
      </c>
    </row>
    <row r="24" s="1" customFormat="1" ht="29" customHeight="1" spans="1:17">
      <c r="A24" s="14"/>
      <c r="B24" s="14"/>
      <c r="C24" s="14" t="s">
        <v>27</v>
      </c>
      <c r="D24" s="9">
        <v>3850000</v>
      </c>
      <c r="E24" s="11">
        <v>0.0333</v>
      </c>
      <c r="F24" s="12">
        <v>50</v>
      </c>
      <c r="G24" s="9">
        <v>0</v>
      </c>
      <c r="H24" s="14"/>
      <c r="I24" s="9">
        <v>1347500</v>
      </c>
      <c r="J24" s="13">
        <v>0.35</v>
      </c>
      <c r="K24" s="9">
        <v>385000</v>
      </c>
      <c r="L24" s="13">
        <v>0.1</v>
      </c>
      <c r="M24" s="9">
        <v>385000</v>
      </c>
      <c r="N24" s="13">
        <v>0.1</v>
      </c>
      <c r="O24" s="9">
        <v>0</v>
      </c>
      <c r="P24" s="13">
        <v>0.45</v>
      </c>
      <c r="Q24" s="9">
        <v>1732500</v>
      </c>
    </row>
    <row r="25" s="1" customFormat="1" ht="21" customHeight="1" spans="1:17">
      <c r="A25" s="14" t="s">
        <v>66</v>
      </c>
      <c r="B25" s="14" t="s">
        <v>62</v>
      </c>
      <c r="C25" s="14" t="s">
        <v>21</v>
      </c>
      <c r="D25" s="14" t="s">
        <v>67</v>
      </c>
      <c r="E25" s="14"/>
      <c r="F25" s="14"/>
      <c r="G25" s="14">
        <v>0</v>
      </c>
      <c r="H25" s="14"/>
      <c r="I25" s="14">
        <v>0</v>
      </c>
      <c r="J25" s="14"/>
      <c r="K25" s="14">
        <v>0</v>
      </c>
      <c r="L25" s="14"/>
      <c r="M25" s="14" t="s">
        <v>67</v>
      </c>
      <c r="N25" s="14"/>
      <c r="O25" s="14">
        <v>0</v>
      </c>
      <c r="P25" s="14"/>
      <c r="Q25" s="14">
        <v>0</v>
      </c>
    </row>
    <row r="26" s="1" customFormat="1" ht="21" customHeight="1" spans="1:17">
      <c r="A26" s="14"/>
      <c r="B26" s="14"/>
      <c r="C26" s="14" t="s">
        <v>27</v>
      </c>
      <c r="D26" s="9">
        <v>1540000</v>
      </c>
      <c r="E26" s="14"/>
      <c r="F26" s="14"/>
      <c r="G26" s="9">
        <v>0</v>
      </c>
      <c r="H26" s="14"/>
      <c r="I26" s="9">
        <v>0</v>
      </c>
      <c r="J26" s="14"/>
      <c r="K26" s="14">
        <v>0</v>
      </c>
      <c r="L26" s="14"/>
      <c r="M26" s="9">
        <v>1540000</v>
      </c>
      <c r="N26" s="14"/>
      <c r="O26" s="9">
        <v>0</v>
      </c>
      <c r="P26" s="14"/>
      <c r="Q26" s="9">
        <v>0</v>
      </c>
    </row>
    <row r="27" s="1" customFormat="1" ht="21" customHeight="1" spans="1:17">
      <c r="A27" s="14" t="s">
        <v>68</v>
      </c>
      <c r="B27" s="14" t="s">
        <v>69</v>
      </c>
      <c r="C27" s="14" t="s">
        <v>21</v>
      </c>
      <c r="D27" s="14" t="s">
        <v>70</v>
      </c>
      <c r="E27" s="15"/>
      <c r="F27" s="15"/>
      <c r="G27" s="14">
        <v>0</v>
      </c>
      <c r="H27" s="14"/>
      <c r="I27" s="14" t="s">
        <v>71</v>
      </c>
      <c r="K27" s="14" t="s">
        <v>72</v>
      </c>
      <c r="M27" s="14" t="s">
        <v>72</v>
      </c>
      <c r="O27" s="14" t="s">
        <v>71</v>
      </c>
      <c r="Q27" s="14">
        <v>0</v>
      </c>
    </row>
    <row r="28" s="1" customFormat="1" ht="21" customHeight="1" spans="1:17">
      <c r="A28" s="14"/>
      <c r="B28" s="14"/>
      <c r="C28" s="14" t="s">
        <v>27</v>
      </c>
      <c r="D28" s="9">
        <v>458937.6</v>
      </c>
      <c r="E28" s="11">
        <v>0.08</v>
      </c>
      <c r="F28" s="12">
        <v>240</v>
      </c>
      <c r="G28" s="9">
        <v>0</v>
      </c>
      <c r="H28" s="14"/>
      <c r="I28" s="9">
        <v>183575.04</v>
      </c>
      <c r="J28" s="13">
        <v>0.4</v>
      </c>
      <c r="K28" s="9">
        <v>45893.76</v>
      </c>
      <c r="L28" s="13">
        <v>0.1</v>
      </c>
      <c r="M28" s="9">
        <v>45893.76</v>
      </c>
      <c r="N28" s="13">
        <v>0.1</v>
      </c>
      <c r="O28" s="9">
        <v>183575.04</v>
      </c>
      <c r="P28" s="13">
        <v>0.4</v>
      </c>
      <c r="Q28" s="9">
        <v>0</v>
      </c>
    </row>
    <row r="29" s="1" customFormat="1" ht="30" customHeight="1" spans="1:17">
      <c r="A29" s="17" t="s">
        <v>73</v>
      </c>
      <c r="B29" s="15" t="s">
        <v>74</v>
      </c>
      <c r="C29" s="18" t="s">
        <v>21</v>
      </c>
      <c r="D29" s="18" t="s">
        <v>75</v>
      </c>
      <c r="E29" s="15"/>
      <c r="F29" s="15"/>
      <c r="G29" s="18">
        <v>0</v>
      </c>
      <c r="H29" s="18"/>
      <c r="I29" s="14" t="s">
        <v>76</v>
      </c>
      <c r="K29" s="14" t="s">
        <v>77</v>
      </c>
      <c r="M29" s="14" t="s">
        <v>77</v>
      </c>
      <c r="O29" s="14" t="s">
        <v>76</v>
      </c>
      <c r="Q29" s="22">
        <v>0</v>
      </c>
    </row>
    <row r="30" s="1" customFormat="1" ht="30" customHeight="1" spans="1:17">
      <c r="A30" s="17"/>
      <c r="B30" s="15"/>
      <c r="C30" s="18" t="s">
        <v>27</v>
      </c>
      <c r="D30" s="19">
        <v>35040</v>
      </c>
      <c r="E30" s="11">
        <v>0.08</v>
      </c>
      <c r="F30" s="12">
        <v>160</v>
      </c>
      <c r="G30" s="19">
        <v>0</v>
      </c>
      <c r="H30" s="18"/>
      <c r="I30" s="19">
        <v>14016</v>
      </c>
      <c r="J30" s="13">
        <v>0.4</v>
      </c>
      <c r="K30" s="19">
        <v>3504</v>
      </c>
      <c r="L30" s="13">
        <v>0.1</v>
      </c>
      <c r="M30" s="19">
        <v>3504</v>
      </c>
      <c r="N30" s="13">
        <v>0.1</v>
      </c>
      <c r="O30" s="19">
        <v>14016</v>
      </c>
      <c r="P30" s="13">
        <v>0.4</v>
      </c>
      <c r="Q30" s="22"/>
    </row>
    <row r="31" s="1" customFormat="1" ht="23.1" customHeight="1" spans="1:17">
      <c r="A31" s="18" t="s">
        <v>78</v>
      </c>
      <c r="B31" s="14" t="s">
        <v>79</v>
      </c>
      <c r="C31" s="18" t="s">
        <v>21</v>
      </c>
      <c r="D31" s="18" t="s">
        <v>80</v>
      </c>
      <c r="E31" s="18"/>
      <c r="F31" s="18"/>
      <c r="G31" s="18">
        <v>0</v>
      </c>
      <c r="H31" s="18"/>
      <c r="I31" s="18" t="s">
        <v>81</v>
      </c>
      <c r="J31" s="18"/>
      <c r="K31" s="18" t="s">
        <v>82</v>
      </c>
      <c r="L31" s="18"/>
      <c r="M31" s="18" t="s">
        <v>83</v>
      </c>
      <c r="N31" s="18"/>
      <c r="O31" s="18" t="s">
        <v>84</v>
      </c>
      <c r="P31" s="18"/>
      <c r="Q31" s="23">
        <v>0</v>
      </c>
    </row>
    <row r="32" s="1" customFormat="1" ht="23.1" customHeight="1" spans="1:17">
      <c r="A32" s="18"/>
      <c r="B32" s="14"/>
      <c r="C32" s="18" t="s">
        <v>27</v>
      </c>
      <c r="D32" s="19">
        <f>82363*8.3</f>
        <v>683612.9</v>
      </c>
      <c r="E32" s="18"/>
      <c r="F32" s="18"/>
      <c r="G32" s="19">
        <v>0</v>
      </c>
      <c r="H32" s="18"/>
      <c r="I32" s="19">
        <f>82363*4</f>
        <v>329452</v>
      </c>
      <c r="J32" s="18"/>
      <c r="K32" s="19">
        <f>82363*1.3</f>
        <v>107071.9</v>
      </c>
      <c r="L32" s="18"/>
      <c r="M32" s="19">
        <f>82363*1</f>
        <v>82363</v>
      </c>
      <c r="N32" s="18"/>
      <c r="O32" s="19">
        <f>82363*2</f>
        <v>164726</v>
      </c>
      <c r="P32" s="18"/>
      <c r="Q32" s="23"/>
    </row>
  </sheetData>
  <mergeCells count="34">
    <mergeCell ref="A1:Q1"/>
    <mergeCell ref="C2:D2"/>
    <mergeCell ref="A3:B3"/>
    <mergeCell ref="C3:D3"/>
    <mergeCell ref="A5:A6"/>
    <mergeCell ref="A7:A8"/>
    <mergeCell ref="A9:A10"/>
    <mergeCell ref="A12:A13"/>
    <mergeCell ref="A14:A15"/>
    <mergeCell ref="A17:A18"/>
    <mergeCell ref="A19:A20"/>
    <mergeCell ref="A21:A22"/>
    <mergeCell ref="A23:A24"/>
    <mergeCell ref="A25:A26"/>
    <mergeCell ref="A27:A28"/>
    <mergeCell ref="A29:A30"/>
    <mergeCell ref="A31:A32"/>
    <mergeCell ref="B5:B6"/>
    <mergeCell ref="B7:B8"/>
    <mergeCell ref="B9:B10"/>
    <mergeCell ref="B12:B13"/>
    <mergeCell ref="B14:B15"/>
    <mergeCell ref="B17:B18"/>
    <mergeCell ref="B19:B20"/>
    <mergeCell ref="B21:B22"/>
    <mergeCell ref="B23:B24"/>
    <mergeCell ref="B25:B26"/>
    <mergeCell ref="B27:B28"/>
    <mergeCell ref="B29:B30"/>
    <mergeCell ref="B31:B32"/>
    <mergeCell ref="E2:E3"/>
    <mergeCell ref="F2:F3"/>
    <mergeCell ref="Q29:Q30"/>
    <mergeCell ref="Q31:Q32"/>
  </mergeCells>
  <pageMargins left="0.196527777777778" right="0.118055555555556" top="0.550694444444444" bottom="0.865972222222222" header="0.196527777777778" footer="0.5"/>
  <pageSetup paperSize="9" scale="6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2024（含农房和烟叶补充险）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虫下</cp:lastModifiedBy>
  <dcterms:created xsi:type="dcterms:W3CDTF">2022-12-14T10:50:00Z</dcterms:created>
  <dcterms:modified xsi:type="dcterms:W3CDTF">2025-02-21T08:57:33Z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B0865677B1CE43B1AC0E4A2FB158F401_13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false</vt:bool>
  </property>
</Properties>
</file>