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<sst xmlns="http://schemas.openxmlformats.org/spreadsheetml/2006/main" count="136" uniqueCount="96">
  <si>
    <t>南雄市2023年政策性农业保险明细情况表</t>
  </si>
  <si>
    <t>理赔情况</t>
  </si>
  <si>
    <t>险种名称</t>
  </si>
  <si>
    <t>2022年投保数量</t>
  </si>
  <si>
    <t>保费合计</t>
  </si>
  <si>
    <t>其中中央配套</t>
  </si>
  <si>
    <t>省级配套</t>
  </si>
  <si>
    <t>韶关市级配套</t>
  </si>
  <si>
    <t>南雄配套</t>
  </si>
  <si>
    <t>农户配套</t>
  </si>
  <si>
    <t>其他补贴保费</t>
  </si>
  <si>
    <t>赔付数量
（亩/头/户）</t>
  </si>
  <si>
    <t>赔付金额</t>
  </si>
  <si>
    <t>总计</t>
  </si>
  <si>
    <t>政策性水稻保险</t>
  </si>
  <si>
    <t>453523亩</t>
  </si>
  <si>
    <t>保费标准</t>
  </si>
  <si>
    <t>40元/亩</t>
  </si>
  <si>
    <t>15.5元/亩</t>
  </si>
  <si>
    <t>13.5元/亩</t>
  </si>
  <si>
    <t>3元/亩</t>
  </si>
  <si>
    <t>0元/亩</t>
  </si>
  <si>
    <t>8元/亩</t>
  </si>
  <si>
    <t>保费总额</t>
  </si>
  <si>
    <t>政策性水稻制种保险</t>
  </si>
  <si>
    <t>3214亩</t>
  </si>
  <si>
    <t>200元/亩</t>
  </si>
  <si>
    <t>70元/亩</t>
  </si>
  <si>
    <t>60元/亩</t>
  </si>
  <si>
    <t>15元/亩</t>
  </si>
  <si>
    <t>590.6亩</t>
  </si>
  <si>
    <t>政策性生猪保险（育肥猪）</t>
  </si>
  <si>
    <t>99290头</t>
  </si>
  <si>
    <t>56元/头</t>
  </si>
  <si>
    <t>22.4元/头</t>
  </si>
  <si>
    <t>11.2元/头</t>
  </si>
  <si>
    <t>4.2元/头</t>
  </si>
  <si>
    <t>14元/头</t>
  </si>
  <si>
    <t>1908头</t>
  </si>
  <si>
    <t>政策性生猪保险（仔猪）</t>
  </si>
  <si>
    <t>210530头</t>
  </si>
  <si>
    <t>30元/头</t>
  </si>
  <si>
    <t>12元/头</t>
  </si>
  <si>
    <t>6元/头</t>
  </si>
  <si>
    <t>2.25元/头</t>
  </si>
  <si>
    <t>7.5元/头</t>
  </si>
  <si>
    <t>8934头</t>
  </si>
  <si>
    <t>政策性能繁母猪保险</t>
  </si>
  <si>
    <t>11762头</t>
  </si>
  <si>
    <t>90元/头</t>
  </si>
  <si>
    <t>36元/头</t>
  </si>
  <si>
    <t>31.5元/头</t>
  </si>
  <si>
    <t>10.5元/头</t>
  </si>
  <si>
    <t>政策性肉鸡保险</t>
  </si>
  <si>
    <t>3500000羽</t>
  </si>
  <si>
    <t>0.6元/羽</t>
  </si>
  <si>
    <t>0.3元/羽</t>
  </si>
  <si>
    <t>0.06元/羽</t>
  </si>
  <si>
    <t>0.18元/羽</t>
  </si>
  <si>
    <t>政策性烟草保险</t>
  </si>
  <si>
    <t>73000亩</t>
  </si>
  <si>
    <t>50元/亩</t>
  </si>
  <si>
    <t>5元/亩</t>
  </si>
  <si>
    <t>22.5元/亩</t>
  </si>
  <si>
    <t>6948.2亩</t>
  </si>
  <si>
    <t>802户</t>
  </si>
  <si>
    <t>烟草种植保额补充保险</t>
  </si>
  <si>
    <t>20元/亩</t>
  </si>
  <si>
    <t>岭南水果保险</t>
  </si>
  <si>
    <t>6400.96亩</t>
  </si>
  <si>
    <t>300元/亩</t>
  </si>
  <si>
    <t>150元/亩</t>
  </si>
  <si>
    <t>45元/亩</t>
  </si>
  <si>
    <t>288.21亩</t>
  </si>
  <si>
    <t>2户</t>
  </si>
  <si>
    <t>政策性农房保险</t>
  </si>
  <si>
    <t>82363间</t>
  </si>
  <si>
    <t>8.3元/间</t>
  </si>
  <si>
    <t>4元/间</t>
  </si>
  <si>
    <t>1.3元/间</t>
  </si>
  <si>
    <t>1元/间</t>
  </si>
  <si>
    <t>2元/间</t>
  </si>
  <si>
    <t>1户</t>
  </si>
  <si>
    <t>政策性蔬菜种植保险</t>
  </si>
  <si>
    <t>410.92亩</t>
  </si>
  <si>
    <t>100元/亩</t>
  </si>
  <si>
    <t>30元/亩</t>
  </si>
  <si>
    <t>331亩</t>
  </si>
  <si>
    <t>3户</t>
  </si>
  <si>
    <t>政策性玉米种植保险</t>
  </si>
  <si>
    <t>183.8亩</t>
  </si>
  <si>
    <t>28.8元/亩</t>
  </si>
  <si>
    <t>10.08元/亩</t>
  </si>
  <si>
    <t>8.64元/亩</t>
  </si>
  <si>
    <t>2.16元/亩</t>
  </si>
  <si>
    <t>5.76元/亩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</si>
</sst>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4"/>
      <name val="宋体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7"/>
  <sheetViews>
    <sheetView tabSelected="1" zoomScale="85" zoomScaleNormal="85" workbookViewId="0">
      <selection activeCell="D5" sqref="D5"/>
    </sheetView>
  </sheetViews>
  <sheetFormatPr defaultColWidth="9" defaultRowHeight="13.5"/>
  <cols>
    <col min="1" max="1" width="20.625" style="1" customWidth="1"/>
    <col min="2" max="2" width="10.5" style="1" customWidth="1"/>
    <col min="3" max="3" width="11" style="1" customWidth="1"/>
    <col min="4" max="4" width="11.5" style="1" customWidth="1"/>
    <col min="5" max="5" width="14.125" style="1" customWidth="1"/>
    <col min="6" max="6" width="12.875" style="1" customWidth="1"/>
    <col min="7" max="8" width="12.875" style="2" customWidth="1"/>
    <col min="9" max="9" width="11.625" style="1" customWidth="1"/>
    <col min="10" max="10" width="16.375" style="1" customWidth="1"/>
    <col min="11" max="11" width="10.375" style="1" customWidth="1"/>
    <col min="12" max="12" width="21.5" style="1" customWidth="1"/>
    <col min="13" max="13" width="11.125" style="1" customWidth="1"/>
    <col min="14" max="14" width="9" style="1"/>
    <col min="15" max="15" width="12.625" style="1"/>
    <col min="16" max="16384" width="9" style="1"/>
  </cols>
  <sheetData>
    <row r="1" ht="31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14"/>
      <c r="K1" s="15" t="s">
        <v>1</v>
      </c>
      <c r="L1" s="15"/>
    </row>
    <row r="2" ht="42.75" spans="1:12">
      <c r="A2" s="4" t="s">
        <v>2</v>
      </c>
      <c r="B2" s="4" t="s">
        <v>3</v>
      </c>
      <c r="C2" s="4" t="s">
        <v>4</v>
      </c>
      <c r="D2" s="4"/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1" t="s">
        <v>11</v>
      </c>
      <c r="L2" s="16" t="s">
        <v>12</v>
      </c>
    </row>
    <row r="3" ht="21" customHeight="1" spans="1:12">
      <c r="A3" s="5" t="s">
        <v>13</v>
      </c>
      <c r="B3" s="5"/>
      <c r="C3" s="5">
        <f>D5+D7+D9+D11+D13+D17+D19+D21+D23+D25+D27+D15</f>
        <v>41608253.54</v>
      </c>
      <c r="D3" s="5"/>
      <c r="E3" s="5">
        <f t="shared" ref="E3:J3" si="0">E5+E7+E9+E11+E13+E15+E17+E19+E21+E23+E25+E27</f>
        <v>12430327.2</v>
      </c>
      <c r="F3" s="5">
        <f t="shared" si="0"/>
        <v>13308932.13</v>
      </c>
      <c r="G3" s="5">
        <f t="shared" si="0"/>
        <v>3054262.99</v>
      </c>
      <c r="H3" s="5">
        <f t="shared" si="0"/>
        <v>3128985.09</v>
      </c>
      <c r="I3" s="5">
        <f t="shared" si="0"/>
        <v>4415062.13</v>
      </c>
      <c r="J3" s="5">
        <f t="shared" si="0"/>
        <v>5270684</v>
      </c>
      <c r="K3" s="5">
        <v>93452.17</v>
      </c>
      <c r="L3" s="5">
        <f>SUM(L5:L27)</f>
        <v>28155040.41</v>
      </c>
    </row>
    <row r="4" ht="21" customHeight="1" spans="1:12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>
        <v>0</v>
      </c>
      <c r="J4" s="6" t="s">
        <v>22</v>
      </c>
      <c r="K4" s="16"/>
      <c r="L4" s="16"/>
    </row>
    <row r="5" ht="122.1" customHeight="1" spans="1:12">
      <c r="A5" s="6"/>
      <c r="B5" s="6"/>
      <c r="C5" s="6" t="s">
        <v>23</v>
      </c>
      <c r="D5" s="6">
        <v>18140920</v>
      </c>
      <c r="E5" s="6">
        <v>7029606.5</v>
      </c>
      <c r="F5" s="6">
        <v>6122560.5</v>
      </c>
      <c r="G5" s="6">
        <v>1360569</v>
      </c>
      <c r="H5" s="6">
        <v>0</v>
      </c>
      <c r="I5" s="6">
        <v>0</v>
      </c>
      <c r="J5" s="6">
        <v>3628184</v>
      </c>
      <c r="K5" s="16">
        <v>66937.96</v>
      </c>
      <c r="L5" s="11">
        <v>14927385.63</v>
      </c>
    </row>
    <row r="6" ht="21" customHeight="1" spans="1:12">
      <c r="A6" s="6" t="s">
        <v>24</v>
      </c>
      <c r="B6" s="6" t="s">
        <v>25</v>
      </c>
      <c r="C6" s="6" t="s">
        <v>16</v>
      </c>
      <c r="D6" s="6" t="s">
        <v>26</v>
      </c>
      <c r="E6" s="6" t="s">
        <v>27</v>
      </c>
      <c r="F6" s="6" t="s">
        <v>28</v>
      </c>
      <c r="G6" s="6" t="s">
        <v>29</v>
      </c>
      <c r="H6" s="6" t="s">
        <v>29</v>
      </c>
      <c r="I6" s="6" t="s">
        <v>17</v>
      </c>
      <c r="J6" s="6">
        <v>0</v>
      </c>
      <c r="K6" s="17" t="s">
        <v>30</v>
      </c>
      <c r="L6" s="18">
        <v>2493418.32</v>
      </c>
    </row>
    <row r="7" ht="21" customHeight="1" spans="1:12">
      <c r="A7" s="6"/>
      <c r="B7" s="6"/>
      <c r="C7" s="6" t="s">
        <v>23</v>
      </c>
      <c r="D7" s="6">
        <v>642800</v>
      </c>
      <c r="E7" s="6">
        <v>224980</v>
      </c>
      <c r="F7" s="6">
        <v>192840</v>
      </c>
      <c r="G7" s="6">
        <v>48210</v>
      </c>
      <c r="H7" s="6">
        <v>48210</v>
      </c>
      <c r="I7" s="6">
        <v>128560</v>
      </c>
      <c r="J7" s="6">
        <v>0</v>
      </c>
      <c r="K7" s="17"/>
      <c r="L7" s="19"/>
    </row>
    <row r="8" ht="21" customHeight="1" spans="1:12">
      <c r="A8" s="6" t="s">
        <v>31</v>
      </c>
      <c r="B8" s="6" t="s">
        <v>32</v>
      </c>
      <c r="C8" s="6" t="s">
        <v>16</v>
      </c>
      <c r="D8" s="6" t="s">
        <v>33</v>
      </c>
      <c r="E8" s="6" t="s">
        <v>34</v>
      </c>
      <c r="F8" s="6" t="s">
        <v>35</v>
      </c>
      <c r="G8" s="6" t="s">
        <v>36</v>
      </c>
      <c r="H8" s="6" t="s">
        <v>36</v>
      </c>
      <c r="I8" s="6" t="s">
        <v>37</v>
      </c>
      <c r="J8" s="6">
        <v>0</v>
      </c>
      <c r="K8" s="16" t="s">
        <v>38</v>
      </c>
      <c r="L8" s="16">
        <v>1967100</v>
      </c>
    </row>
    <row r="9" ht="21" customHeight="1" spans="1:12">
      <c r="A9" s="6"/>
      <c r="B9" s="6"/>
      <c r="C9" s="6" t="s">
        <v>23</v>
      </c>
      <c r="D9" s="6">
        <v>5560240</v>
      </c>
      <c r="E9" s="6">
        <v>2224096</v>
      </c>
      <c r="F9" s="6">
        <v>1390060</v>
      </c>
      <c r="G9" s="6">
        <v>278012</v>
      </c>
      <c r="H9" s="6">
        <v>278012</v>
      </c>
      <c r="I9" s="6">
        <v>1390060</v>
      </c>
      <c r="J9" s="6">
        <v>0</v>
      </c>
      <c r="K9" s="16"/>
      <c r="L9" s="16"/>
    </row>
    <row r="10" ht="21" customHeight="1" spans="1:12">
      <c r="A10" s="6" t="s">
        <v>39</v>
      </c>
      <c r="B10" s="6" t="s">
        <v>40</v>
      </c>
      <c r="C10" s="6" t="s">
        <v>16</v>
      </c>
      <c r="D10" s="6" t="s">
        <v>41</v>
      </c>
      <c r="E10" s="6" t="s">
        <v>42</v>
      </c>
      <c r="F10" s="6" t="s">
        <v>43</v>
      </c>
      <c r="G10" s="6" t="s">
        <v>44</v>
      </c>
      <c r="H10" s="6" t="s">
        <v>44</v>
      </c>
      <c r="I10" s="6" t="s">
        <v>45</v>
      </c>
      <c r="J10" s="6">
        <v>0</v>
      </c>
      <c r="K10" s="1" t="s">
        <v>46</v>
      </c>
      <c r="L10" s="16">
        <v>2420500</v>
      </c>
    </row>
    <row r="11" ht="21" customHeight="1" spans="1:12">
      <c r="A11" s="6"/>
      <c r="B11" s="6"/>
      <c r="C11" s="6" t="s">
        <v>23</v>
      </c>
      <c r="D11" s="6">
        <v>6315900</v>
      </c>
      <c r="E11" s="6">
        <v>2526360</v>
      </c>
      <c r="F11" s="6">
        <v>1578975</v>
      </c>
      <c r="G11" s="6">
        <v>315795</v>
      </c>
      <c r="H11" s="6">
        <v>315795</v>
      </c>
      <c r="I11" s="6">
        <v>1578975</v>
      </c>
      <c r="J11" s="6">
        <v>0</v>
      </c>
      <c r="K11" s="16"/>
      <c r="L11" s="16"/>
    </row>
    <row r="12" ht="21" customHeight="1" spans="1:12">
      <c r="A12" s="6" t="s">
        <v>47</v>
      </c>
      <c r="B12" s="6" t="s">
        <v>48</v>
      </c>
      <c r="C12" s="6" t="s">
        <v>16</v>
      </c>
      <c r="D12" s="6" t="s">
        <v>49</v>
      </c>
      <c r="E12" s="6" t="s">
        <v>50</v>
      </c>
      <c r="F12" s="6" t="s">
        <v>51</v>
      </c>
      <c r="G12" s="6" t="s">
        <v>43</v>
      </c>
      <c r="H12" s="6" t="s">
        <v>43</v>
      </c>
      <c r="I12" s="6" t="s">
        <v>52</v>
      </c>
      <c r="J12" s="6">
        <v>0</v>
      </c>
      <c r="K12" s="16">
        <v>563</v>
      </c>
      <c r="L12" s="16">
        <v>844500</v>
      </c>
    </row>
    <row r="13" ht="21" customHeight="1" spans="1:12">
      <c r="A13" s="6"/>
      <c r="B13" s="6"/>
      <c r="C13" s="6" t="s">
        <v>23</v>
      </c>
      <c r="D13" s="6">
        <v>1058580</v>
      </c>
      <c r="E13" s="6">
        <v>423432</v>
      </c>
      <c r="F13" s="6">
        <v>370503</v>
      </c>
      <c r="G13" s="6">
        <v>70572</v>
      </c>
      <c r="H13" s="6">
        <v>70572</v>
      </c>
      <c r="I13" s="6">
        <v>123501</v>
      </c>
      <c r="J13" s="6">
        <v>0</v>
      </c>
      <c r="K13" s="16"/>
      <c r="L13" s="16"/>
    </row>
    <row r="14" ht="21" customHeight="1" spans="1:12">
      <c r="A14" s="7" t="s">
        <v>53</v>
      </c>
      <c r="B14" s="7" t="s">
        <v>54</v>
      </c>
      <c r="C14" s="6" t="s">
        <v>16</v>
      </c>
      <c r="D14" s="6" t="s">
        <v>55</v>
      </c>
      <c r="E14" s="6">
        <v>0</v>
      </c>
      <c r="F14" s="6" t="s">
        <v>56</v>
      </c>
      <c r="G14" s="6" t="s">
        <v>57</v>
      </c>
      <c r="H14" s="6" t="s">
        <v>57</v>
      </c>
      <c r="I14" s="6" t="s">
        <v>58</v>
      </c>
      <c r="J14" s="6">
        <v>0</v>
      </c>
      <c r="K14" s="20"/>
      <c r="L14" s="20"/>
    </row>
    <row r="15" ht="21" customHeight="1" spans="1:12">
      <c r="A15" s="8"/>
      <c r="B15" s="8"/>
      <c r="C15" s="6" t="s">
        <v>23</v>
      </c>
      <c r="D15" s="6">
        <v>2100000</v>
      </c>
      <c r="E15" s="6">
        <v>0</v>
      </c>
      <c r="F15" s="6">
        <v>1050000</v>
      </c>
      <c r="G15" s="6">
        <v>210000</v>
      </c>
      <c r="H15" s="6">
        <v>210000</v>
      </c>
      <c r="I15" s="6">
        <v>630000</v>
      </c>
      <c r="J15" s="6">
        <v>0</v>
      </c>
      <c r="K15" s="20"/>
      <c r="L15" s="20"/>
    </row>
    <row r="16" ht="21" customHeight="1" spans="1:12">
      <c r="A16" s="6" t="s">
        <v>59</v>
      </c>
      <c r="B16" s="6" t="s">
        <v>60</v>
      </c>
      <c r="C16" s="6" t="s">
        <v>16</v>
      </c>
      <c r="D16" s="6" t="s">
        <v>61</v>
      </c>
      <c r="E16" s="9">
        <v>0</v>
      </c>
      <c r="F16" s="6"/>
      <c r="G16" s="6" t="s">
        <v>62</v>
      </c>
      <c r="H16" s="6" t="s">
        <v>62</v>
      </c>
      <c r="I16" s="6">
        <v>0</v>
      </c>
      <c r="J16" s="6" t="s">
        <v>63</v>
      </c>
      <c r="K16" s="17" t="s">
        <v>64</v>
      </c>
      <c r="L16" s="21"/>
    </row>
    <row r="17" ht="42" customHeight="1" spans="1:12">
      <c r="A17" s="6"/>
      <c r="B17" s="6"/>
      <c r="C17" s="6" t="s">
        <v>23</v>
      </c>
      <c r="D17" s="6">
        <v>3650000</v>
      </c>
      <c r="E17" s="6">
        <v>0</v>
      </c>
      <c r="F17" s="6">
        <v>1277500</v>
      </c>
      <c r="G17" s="6">
        <v>365000</v>
      </c>
      <c r="H17" s="6">
        <v>365000</v>
      </c>
      <c r="I17" s="6">
        <v>0</v>
      </c>
      <c r="J17" s="6">
        <v>1642500</v>
      </c>
      <c r="K17" s="17" t="s">
        <v>65</v>
      </c>
      <c r="L17" s="21">
        <v>3248402.33</v>
      </c>
    </row>
    <row r="18" ht="21" customHeight="1" spans="1:12">
      <c r="A18" s="6" t="s">
        <v>66</v>
      </c>
      <c r="B18" s="6" t="s">
        <v>60</v>
      </c>
      <c r="C18" s="6" t="s">
        <v>16</v>
      </c>
      <c r="D18" s="6" t="s">
        <v>67</v>
      </c>
      <c r="E18" s="6">
        <v>0</v>
      </c>
      <c r="F18" s="6">
        <v>0</v>
      </c>
      <c r="G18" s="6">
        <v>0</v>
      </c>
      <c r="H18" s="6" t="s">
        <v>67</v>
      </c>
      <c r="I18" s="6">
        <v>0</v>
      </c>
      <c r="J18" s="6">
        <v>0</v>
      </c>
      <c r="K18" s="22" t="s">
        <v>64</v>
      </c>
      <c r="L18" s="23"/>
    </row>
    <row r="19" ht="21" customHeight="1" spans="1:12">
      <c r="A19" s="6"/>
      <c r="B19" s="6"/>
      <c r="C19" s="6" t="s">
        <v>23</v>
      </c>
      <c r="D19" s="6">
        <v>1460000</v>
      </c>
      <c r="E19" s="6">
        <v>0</v>
      </c>
      <c r="F19" s="6">
        <v>0</v>
      </c>
      <c r="G19" s="6">
        <v>0</v>
      </c>
      <c r="H19" s="6">
        <v>1460000</v>
      </c>
      <c r="I19" s="6">
        <v>0</v>
      </c>
      <c r="J19" s="6">
        <v>0</v>
      </c>
      <c r="K19" s="22" t="s">
        <v>65</v>
      </c>
      <c r="L19" s="24">
        <v>1082800.78</v>
      </c>
    </row>
    <row r="20" ht="21" customHeight="1" spans="1:12">
      <c r="A20" s="10" t="s">
        <v>68</v>
      </c>
      <c r="B20" s="10" t="s">
        <v>69</v>
      </c>
      <c r="C20" s="10" t="s">
        <v>16</v>
      </c>
      <c r="D20" s="10" t="s">
        <v>70</v>
      </c>
      <c r="E20" s="10">
        <v>0</v>
      </c>
      <c r="F20" s="10" t="s">
        <v>71</v>
      </c>
      <c r="G20" s="10" t="s">
        <v>72</v>
      </c>
      <c r="H20" s="10" t="s">
        <v>72</v>
      </c>
      <c r="I20" s="10" t="s">
        <v>28</v>
      </c>
      <c r="J20" s="6">
        <v>0</v>
      </c>
      <c r="K20" s="22" t="s">
        <v>73</v>
      </c>
      <c r="L20" s="24"/>
    </row>
    <row r="21" ht="21" customHeight="1" spans="1:12">
      <c r="A21" s="10"/>
      <c r="B21" s="10"/>
      <c r="C21" s="10" t="s">
        <v>23</v>
      </c>
      <c r="D21" s="10">
        <f>6400.96*300</f>
        <v>1920288</v>
      </c>
      <c r="E21" s="10">
        <v>0</v>
      </c>
      <c r="F21" s="10">
        <f>6400.96*150</f>
        <v>960144</v>
      </c>
      <c r="G21" s="10">
        <f>6400.96*45</f>
        <v>288043.2</v>
      </c>
      <c r="H21" s="10">
        <f>6400.96*45</f>
        <v>288043.2</v>
      </c>
      <c r="I21" s="10">
        <f>6400.96*60</f>
        <v>384057.6</v>
      </c>
      <c r="J21" s="6">
        <v>0</v>
      </c>
      <c r="K21" s="22" t="s">
        <v>74</v>
      </c>
      <c r="L21" s="24">
        <v>665693.35</v>
      </c>
    </row>
    <row r="22" ht="23.1" customHeight="1" spans="1:12">
      <c r="A22" s="11" t="s">
        <v>75</v>
      </c>
      <c r="B22" s="6" t="s">
        <v>76</v>
      </c>
      <c r="C22" s="11" t="s">
        <v>16</v>
      </c>
      <c r="D22" s="11" t="s">
        <v>77</v>
      </c>
      <c r="E22" s="11">
        <v>0</v>
      </c>
      <c r="F22" s="11" t="s">
        <v>78</v>
      </c>
      <c r="G22" s="11" t="s">
        <v>79</v>
      </c>
      <c r="H22" s="11" t="s">
        <v>80</v>
      </c>
      <c r="I22" s="11" t="s">
        <v>81</v>
      </c>
      <c r="J22" s="16">
        <v>0</v>
      </c>
      <c r="K22" s="22"/>
      <c r="L22" s="24"/>
    </row>
    <row r="23" ht="23.1" customHeight="1" spans="1:12">
      <c r="A23" s="11"/>
      <c r="B23" s="6"/>
      <c r="C23" s="11" t="s">
        <v>23</v>
      </c>
      <c r="D23" s="11">
        <f>82363*8.3</f>
        <v>683612.9</v>
      </c>
      <c r="E23" s="11">
        <v>0</v>
      </c>
      <c r="F23" s="11">
        <f>82363*4</f>
        <v>329452</v>
      </c>
      <c r="G23" s="11">
        <f>82363*1.3</f>
        <v>107071.9</v>
      </c>
      <c r="H23" s="11">
        <f>82363*1</f>
        <v>82363</v>
      </c>
      <c r="I23" s="11">
        <f>82363*2</f>
        <v>164726</v>
      </c>
      <c r="J23" s="16"/>
      <c r="K23" s="22" t="s">
        <v>82</v>
      </c>
      <c r="L23" s="24">
        <v>11100</v>
      </c>
    </row>
    <row r="24" ht="30" customHeight="1" spans="1:12">
      <c r="A24" s="12" t="s">
        <v>83</v>
      </c>
      <c r="B24" s="12" t="s">
        <v>84</v>
      </c>
      <c r="C24" s="13" t="s">
        <v>16</v>
      </c>
      <c r="D24" s="13" t="s">
        <v>26</v>
      </c>
      <c r="E24" s="13">
        <v>0</v>
      </c>
      <c r="F24" s="10" t="s">
        <v>85</v>
      </c>
      <c r="G24" s="10" t="s">
        <v>86</v>
      </c>
      <c r="H24" s="10" t="s">
        <v>86</v>
      </c>
      <c r="I24" s="10" t="s">
        <v>17</v>
      </c>
      <c r="J24" s="16">
        <v>0</v>
      </c>
      <c r="K24" s="25" t="s">
        <v>87</v>
      </c>
      <c r="L24" s="26"/>
    </row>
    <row r="25" ht="30" customHeight="1" spans="1:12">
      <c r="A25" s="12"/>
      <c r="B25" s="12"/>
      <c r="C25" s="13" t="s">
        <v>23</v>
      </c>
      <c r="D25" s="13">
        <v>70619.2</v>
      </c>
      <c r="E25" s="13">
        <v>0</v>
      </c>
      <c r="F25" s="13">
        <v>35309.6</v>
      </c>
      <c r="G25" s="13">
        <v>10592.88</v>
      </c>
      <c r="H25" s="13">
        <v>10592.88</v>
      </c>
      <c r="I25" s="13">
        <v>14123.84</v>
      </c>
      <c r="J25" s="16"/>
      <c r="K25" s="17" t="s">
        <v>88</v>
      </c>
      <c r="L25" s="18">
        <v>494140</v>
      </c>
    </row>
    <row r="26" ht="30" customHeight="1" spans="1:12">
      <c r="A26" s="12" t="s">
        <v>89</v>
      </c>
      <c r="B26" s="12" t="s">
        <v>90</v>
      </c>
      <c r="C26" s="13" t="s">
        <v>16</v>
      </c>
      <c r="D26" s="13" t="s">
        <v>91</v>
      </c>
      <c r="E26" s="10" t="s">
        <v>92</v>
      </c>
      <c r="F26" s="10" t="s">
        <v>93</v>
      </c>
      <c r="G26" s="10" t="s">
        <v>94</v>
      </c>
      <c r="H26" s="10" t="s">
        <v>94</v>
      </c>
      <c r="I26" s="10" t="s">
        <v>95</v>
      </c>
      <c r="J26" s="16">
        <v>0</v>
      </c>
      <c r="K26" s="25"/>
      <c r="L26" s="26"/>
    </row>
    <row r="27" ht="25" customHeight="1" spans="1:12">
      <c r="A27" s="12"/>
      <c r="B27" s="12"/>
      <c r="C27" s="13" t="s">
        <v>23</v>
      </c>
      <c r="D27" s="13">
        <f>183.8*28.8</f>
        <v>5293.44</v>
      </c>
      <c r="E27" s="13">
        <v>1852.7</v>
      </c>
      <c r="F27" s="13">
        <v>1588.03</v>
      </c>
      <c r="G27" s="13">
        <v>397.01</v>
      </c>
      <c r="H27" s="13">
        <v>397.01</v>
      </c>
      <c r="I27" s="13">
        <v>1058.69</v>
      </c>
      <c r="J27" s="16"/>
      <c r="K27" s="17"/>
      <c r="L27" s="18"/>
    </row>
  </sheetData>
  <mergeCells count="32">
    <mergeCell ref="A1:I1"/>
    <mergeCell ref="K1:L1"/>
    <mergeCell ref="C2:D2"/>
    <mergeCell ref="A3:B3"/>
    <mergeCell ref="C3:D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J22:J23"/>
    <mergeCell ref="J24:J25"/>
    <mergeCell ref="J26:J27"/>
  </mergeCells>
  <pageMargins left="0.75" right="0.75" top="1" bottom="1" header="0.5" footer="0.5"/>
  <pageSetup paperSize="9" orientation="portrait"/>
  <headerFooter/>
  <ignoredErrors>
    <ignoredError sqref="G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2022-12-14T10:50:00Z</dcterms:created>
  <dcterms:modified xsi:type="dcterms:W3CDTF">2024-02-05T03:32:06Z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264870759BB441508D4686EE152F6A63_13</vt:lpwstr>
  </property>
  <property fmtid="{D5CDD505-2E9C-101B-9397-08002B2CF9AE}" pid="3" name="KSOProductBuildVer">
    <vt:lpwstr>2052-12.1.0.16250</vt:lpwstr>
  </property>
</Properties>
</file>